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dministration of Sponsored Projects\2 General Admin\Fiscal Sponsorship Orientation\Preparing Grants-Budgets Seminar\2017-05-11\"/>
    </mc:Choice>
  </mc:AlternateContent>
  <bookViews>
    <workbookView xWindow="0" yWindow="0" windowWidth="28800" windowHeight="11835"/>
  </bookViews>
  <sheets>
    <sheet name="Cashflow Spreadsheet" sheetId="1" r:id="rId1"/>
    <sheet name="Grant Informatio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" l="1"/>
  <c r="K5" i="2" s="1"/>
  <c r="L5" i="2" s="1"/>
  <c r="M5" i="2" s="1"/>
  <c r="N5" i="2" s="1"/>
  <c r="O5" i="2" s="1"/>
  <c r="I5" i="2"/>
  <c r="D18" i="1"/>
  <c r="E18" i="1" s="1"/>
  <c r="F18" i="1" s="1"/>
  <c r="G18" i="1" s="1"/>
  <c r="H18" i="1" s="1"/>
  <c r="I18" i="1" s="1"/>
  <c r="J18" i="1" s="1"/>
  <c r="K18" i="1" s="1"/>
  <c r="L18" i="1" s="1"/>
  <c r="M18" i="1" s="1"/>
  <c r="D17" i="1"/>
  <c r="E17" i="1" s="1"/>
  <c r="F17" i="1" s="1"/>
  <c r="G17" i="1" s="1"/>
  <c r="H17" i="1" s="1"/>
  <c r="I17" i="1" s="1"/>
  <c r="J17" i="1" s="1"/>
  <c r="K17" i="1" s="1"/>
  <c r="L17" i="1" s="1"/>
  <c r="M17" i="1" s="1"/>
  <c r="C17" i="1"/>
  <c r="C18" i="1"/>
  <c r="M10" i="1"/>
  <c r="L10" i="1"/>
  <c r="D14" i="1"/>
  <c r="E14" i="1" s="1"/>
  <c r="F14" i="1" s="1"/>
  <c r="G14" i="1" s="1"/>
  <c r="H14" i="1" s="1"/>
  <c r="I14" i="1" s="1"/>
  <c r="J14" i="1" s="1"/>
  <c r="K14" i="1" s="1"/>
  <c r="L14" i="1" s="1"/>
  <c r="M14" i="1" s="1"/>
  <c r="C14" i="1"/>
  <c r="M20" i="1" l="1"/>
  <c r="L20" i="1"/>
  <c r="K20" i="1"/>
  <c r="M11" i="1" l="1"/>
  <c r="M22" i="1" s="1"/>
  <c r="L11" i="1"/>
  <c r="L22" i="1" s="1"/>
  <c r="J20" i="1"/>
  <c r="I20" i="1"/>
  <c r="H20" i="1"/>
  <c r="G20" i="1"/>
  <c r="F20" i="1"/>
  <c r="E20" i="1"/>
  <c r="D20" i="1"/>
  <c r="C20" i="1"/>
  <c r="B20" i="1"/>
  <c r="O9" i="2" l="1"/>
  <c r="K10" i="1" s="1"/>
  <c r="K11" i="1" s="1"/>
  <c r="K22" i="1" s="1"/>
  <c r="N9" i="2"/>
  <c r="J10" i="1" s="1"/>
  <c r="M9" i="2"/>
  <c r="I10" i="1" s="1"/>
  <c r="L9" i="2"/>
  <c r="H10" i="1" s="1"/>
  <c r="H11" i="1" s="1"/>
  <c r="H22" i="1" s="1"/>
  <c r="K9" i="2"/>
  <c r="G10" i="1" s="1"/>
  <c r="J9" i="2"/>
  <c r="F10" i="1" s="1"/>
  <c r="I9" i="2"/>
  <c r="E10" i="1" s="1"/>
  <c r="E5" i="2"/>
  <c r="E4" i="2"/>
  <c r="J11" i="1" l="1"/>
  <c r="J22" i="1" s="1"/>
  <c r="I11" i="1"/>
  <c r="I22" i="1" s="1"/>
  <c r="H9" i="2"/>
  <c r="D10" i="1" s="1"/>
  <c r="G9" i="2"/>
  <c r="C10" i="1" s="1"/>
  <c r="F9" i="2"/>
  <c r="B10" i="1" s="1"/>
  <c r="E9" i="2"/>
  <c r="G11" i="1" l="1"/>
  <c r="G22" i="1" s="1"/>
  <c r="E11" i="1"/>
  <c r="E22" i="1" s="1"/>
  <c r="F11" i="1"/>
  <c r="F22" i="1" s="1"/>
  <c r="D11" i="1"/>
  <c r="D22" i="1" s="1"/>
  <c r="B11" i="1"/>
  <c r="B22" i="1" s="1"/>
  <c r="C11" i="1"/>
  <c r="C22" i="1" s="1"/>
  <c r="B24" i="1" l="1"/>
  <c r="C5" i="1" s="1"/>
  <c r="C24" i="1" s="1"/>
  <c r="D5" i="1" s="1"/>
  <c r="D24" i="1" s="1"/>
  <c r="E5" i="1" l="1"/>
  <c r="E24" i="1" s="1"/>
  <c r="F5" i="1" l="1"/>
  <c r="F24" i="1" s="1"/>
  <c r="G5" i="1" l="1"/>
  <c r="G24" i="1" s="1"/>
  <c r="H5" i="1" s="1"/>
  <c r="H24" i="1" s="1"/>
  <c r="I5" i="1" s="1"/>
  <c r="I24" i="1" s="1"/>
  <c r="J5" i="1" s="1"/>
  <c r="J24" i="1" s="1"/>
  <c r="K5" i="1" s="1"/>
  <c r="K24" i="1" s="1"/>
  <c r="L5" i="1" s="1"/>
  <c r="L24" i="1" s="1"/>
  <c r="M5" i="1" s="1"/>
  <c r="M24" i="1" s="1"/>
</calcChain>
</file>

<file path=xl/sharedStrings.xml><?xml version="1.0" encoding="utf-8"?>
<sst xmlns="http://schemas.openxmlformats.org/spreadsheetml/2006/main" count="40" uniqueCount="34">
  <si>
    <t>Cash On Hand</t>
  </si>
  <si>
    <t>Cash In</t>
  </si>
  <si>
    <t xml:space="preserve">Contributions </t>
  </si>
  <si>
    <t>Contract Income</t>
  </si>
  <si>
    <t>Total Cash In</t>
  </si>
  <si>
    <t>Cash Out</t>
  </si>
  <si>
    <t xml:space="preserve">Personnel </t>
  </si>
  <si>
    <t>Program Related Contracts</t>
  </si>
  <si>
    <t>Rent</t>
  </si>
  <si>
    <t>Technology/Telephones</t>
  </si>
  <si>
    <t>Supplies</t>
  </si>
  <si>
    <t>Travel</t>
  </si>
  <si>
    <t>Change in Net Assets</t>
  </si>
  <si>
    <t xml:space="preserve"> </t>
  </si>
  <si>
    <t>Grants</t>
  </si>
  <si>
    <t>Cash Ending</t>
  </si>
  <si>
    <t>Aug-17</t>
  </si>
  <si>
    <t>Jul-17</t>
  </si>
  <si>
    <t>Sep-17</t>
  </si>
  <si>
    <t>Total</t>
  </si>
  <si>
    <t>Awarded</t>
  </si>
  <si>
    <t>Amount</t>
  </si>
  <si>
    <t>Status</t>
  </si>
  <si>
    <t>Approved</t>
  </si>
  <si>
    <t>Pending</t>
  </si>
  <si>
    <t>Jan-18</t>
  </si>
  <si>
    <t>Total Expenses (Cash Out)</t>
  </si>
  <si>
    <t>Arizona's Best Nonprofit</t>
  </si>
  <si>
    <t>Cashflow Forecast July 1, 2017 - June 30, 2018</t>
  </si>
  <si>
    <t>ABN Grant Detail</t>
  </si>
  <si>
    <t>Grant 1</t>
  </si>
  <si>
    <t>Grant 2</t>
  </si>
  <si>
    <t>Grant 3</t>
  </si>
  <si>
    <t>Grant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</si>
</sst>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44" fontId="0" fillId="0" borderId="1" xfId="0" applyNumberFormat="1" applyBorder="1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4" fontId="0" fillId="0" borderId="0" xfId="0" applyNumberFormat="1"/>
    <xf numFmtId="0" fontId="0" fillId="0" borderId="1" xfId="0" applyFill="1" applyBorder="1"/>
    <xf numFmtId="49" fontId="1" fillId="0" borderId="1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44" fontId="1" fillId="0" borderId="1" xfId="0" applyNumberFormat="1" applyFont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44" fontId="1" fillId="0" borderId="2" xfId="0" applyNumberFormat="1" applyFont="1" applyBorder="1"/>
    <xf numFmtId="0" fontId="0" fillId="0" borderId="0" xfId="0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3" fontId="0" fillId="0" borderId="1" xfId="1" applyFont="1" applyBorder="1"/>
    <xf numFmtId="43" fontId="0" fillId="0" borderId="0" xfId="1" applyFont="1"/>
    <xf numFmtId="43" fontId="0" fillId="0" borderId="2" xfId="1" applyFont="1" applyBorder="1"/>
    <xf numFmtId="43" fontId="0" fillId="0" borderId="1" xfId="1" applyFont="1" applyFill="1" applyBorder="1"/>
    <xf numFmtId="43" fontId="1" fillId="0" borderId="1" xfId="1" applyFont="1" applyBorder="1"/>
  </cellXfs>
  <cellStyles count="2">
    <cellStyle name="Comma" xfId="1" builtinId="3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topLeftCell="A4" zoomScale="130" zoomScaleNormal="130" workbookViewId="0">
      <selection activeCell="B10" sqref="B10"/>
    </sheetView>
  </sheetViews>
  <sheetFormatPr defaultRowHeight="15" x14ac:dyDescent="0.25"/>
  <cols>
    <col min="1" max="1" width="29.85546875" customWidth="1"/>
    <col min="2" max="8" width="12.85546875" bestFit="1" customWidth="1"/>
    <col min="9" max="10" width="14" bestFit="1" customWidth="1"/>
    <col min="11" max="13" width="12.85546875" bestFit="1" customWidth="1"/>
  </cols>
  <sheetData>
    <row r="1" spans="1:13" ht="15.75" thickBot="1" x14ac:dyDescent="0.3">
      <c r="A1" s="24" t="s">
        <v>28</v>
      </c>
      <c r="B1" s="25"/>
      <c r="C1" s="25"/>
      <c r="D1" s="25"/>
      <c r="E1" s="25"/>
      <c r="F1" s="25"/>
      <c r="G1" s="26"/>
      <c r="H1" s="1"/>
      <c r="I1" s="1"/>
    </row>
    <row r="2" spans="1:13" ht="74.45" customHeight="1" thickBot="1" x14ac:dyDescent="0.3">
      <c r="A2" s="21" t="s">
        <v>27</v>
      </c>
      <c r="B2" s="22"/>
      <c r="C2" s="22"/>
      <c r="D2" s="22"/>
      <c r="E2" s="22"/>
      <c r="F2" s="22"/>
      <c r="G2" s="23"/>
      <c r="H2" s="1"/>
      <c r="I2" s="1"/>
    </row>
    <row r="3" spans="1:13" x14ac:dyDescent="0.25">
      <c r="A3" s="1"/>
      <c r="B3" s="2"/>
      <c r="C3" s="2"/>
      <c r="D3" s="2"/>
      <c r="E3" s="1"/>
      <c r="F3" s="1"/>
      <c r="G3" s="1"/>
      <c r="H3" s="1"/>
      <c r="I3" s="1"/>
    </row>
    <row r="4" spans="1:13" x14ac:dyDescent="0.25">
      <c r="A4" s="1"/>
      <c r="B4" s="10" t="s">
        <v>17</v>
      </c>
      <c r="C4" s="10" t="s">
        <v>16</v>
      </c>
      <c r="D4" s="10" t="s">
        <v>18</v>
      </c>
      <c r="E4" s="11">
        <v>43009</v>
      </c>
      <c r="F4" s="11">
        <v>43040</v>
      </c>
      <c r="G4" s="11">
        <v>43070</v>
      </c>
      <c r="H4" s="11">
        <v>43101</v>
      </c>
      <c r="I4" s="11">
        <v>43132</v>
      </c>
      <c r="J4" s="11">
        <v>43160</v>
      </c>
      <c r="K4" s="11">
        <v>43191</v>
      </c>
      <c r="L4" s="11">
        <v>43221</v>
      </c>
      <c r="M4" s="11">
        <v>43252</v>
      </c>
    </row>
    <row r="5" spans="1:13" x14ac:dyDescent="0.25">
      <c r="A5" s="4" t="s">
        <v>0</v>
      </c>
      <c r="B5" s="3">
        <v>15000</v>
      </c>
      <c r="C5" s="3">
        <f t="shared" ref="C5:J5" si="0">B24</f>
        <v>19500</v>
      </c>
      <c r="D5" s="3">
        <f t="shared" si="0"/>
        <v>12650</v>
      </c>
      <c r="E5" s="3">
        <f t="shared" si="0"/>
        <v>5300</v>
      </c>
      <c r="F5" s="3">
        <f t="shared" si="0"/>
        <v>8500</v>
      </c>
      <c r="G5" s="3">
        <f t="shared" si="0"/>
        <v>650</v>
      </c>
      <c r="H5" s="3">
        <f t="shared" si="0"/>
        <v>-6700</v>
      </c>
      <c r="I5" s="3">
        <f t="shared" si="0"/>
        <v>-12800</v>
      </c>
      <c r="J5" s="3">
        <f t="shared" si="0"/>
        <v>-20650</v>
      </c>
      <c r="K5" s="3">
        <f t="shared" ref="K5" si="1">J24</f>
        <v>-28500</v>
      </c>
      <c r="L5" s="3">
        <f t="shared" ref="L5" si="2">K24</f>
        <v>-33850</v>
      </c>
      <c r="M5" s="3">
        <f t="shared" ref="M5" si="3">L24</f>
        <v>-43200</v>
      </c>
    </row>
    <row r="7" spans="1:13" x14ac:dyDescent="0.25">
      <c r="A7" s="5" t="s">
        <v>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x14ac:dyDescent="0.25">
      <c r="A8" s="4" t="s">
        <v>2</v>
      </c>
      <c r="B8" s="27"/>
      <c r="C8" s="27">
        <v>1000</v>
      </c>
      <c r="D8" s="27">
        <v>500</v>
      </c>
      <c r="E8" s="27">
        <v>2000</v>
      </c>
      <c r="F8" s="27"/>
      <c r="G8" s="29">
        <v>500</v>
      </c>
      <c r="H8" s="27"/>
      <c r="I8" s="27"/>
      <c r="J8" s="27"/>
      <c r="K8" s="27"/>
      <c r="L8" s="27"/>
      <c r="M8" s="27"/>
    </row>
    <row r="9" spans="1:13" x14ac:dyDescent="0.25">
      <c r="A9" s="4" t="s">
        <v>3</v>
      </c>
      <c r="B9" s="27"/>
      <c r="C9" s="27"/>
      <c r="D9" s="27"/>
      <c r="E9" s="27"/>
      <c r="F9" s="27"/>
      <c r="G9" s="29"/>
      <c r="H9" s="27"/>
      <c r="I9" s="27"/>
      <c r="J9" s="27"/>
      <c r="K9" s="27"/>
      <c r="L9" s="27"/>
      <c r="M9" s="27"/>
    </row>
    <row r="10" spans="1:13" x14ac:dyDescent="0.25">
      <c r="A10" s="4" t="s">
        <v>14</v>
      </c>
      <c r="B10" s="30">
        <f>'Grant Information'!F9</f>
        <v>14000</v>
      </c>
      <c r="C10" s="30">
        <f>'Grant Information'!G9</f>
        <v>1500</v>
      </c>
      <c r="D10" s="30">
        <f>'Grant Information'!H9</f>
        <v>1500</v>
      </c>
      <c r="E10" s="30">
        <f>'Grant Information'!I9</f>
        <v>11500</v>
      </c>
      <c r="F10" s="30">
        <f>'Grant Information'!J9</f>
        <v>1500</v>
      </c>
      <c r="G10" s="30">
        <f>'Grant Information'!K9</f>
        <v>1500</v>
      </c>
      <c r="H10" s="30">
        <f>'Grant Information'!L9</f>
        <v>4000</v>
      </c>
      <c r="I10" s="30">
        <f>'Grant Information'!M9</f>
        <v>1500</v>
      </c>
      <c r="J10" s="30">
        <f>'Grant Information'!N9</f>
        <v>1500</v>
      </c>
      <c r="K10" s="30">
        <f>'Grant Information'!O9</f>
        <v>4000</v>
      </c>
      <c r="L10" s="30">
        <f>'Grant Information'!P9</f>
        <v>0</v>
      </c>
      <c r="M10" s="30">
        <f>'Grant Information'!Q9</f>
        <v>0</v>
      </c>
    </row>
    <row r="11" spans="1:13" x14ac:dyDescent="0.25">
      <c r="A11" s="4" t="s">
        <v>4</v>
      </c>
      <c r="B11" s="16">
        <f>SUM(B8:B10)</f>
        <v>14000</v>
      </c>
      <c r="C11" s="16">
        <f>SUM(C8:C10)</f>
        <v>2500</v>
      </c>
      <c r="D11" s="16">
        <f>SUM(D8:D10)</f>
        <v>2000</v>
      </c>
      <c r="E11" s="16">
        <f>SUM(E8:E10)</f>
        <v>13500</v>
      </c>
      <c r="F11" s="16">
        <f>SUM(F8:F10)</f>
        <v>1500</v>
      </c>
      <c r="G11" s="19">
        <f>SUM(G8:G10)</f>
        <v>2000</v>
      </c>
      <c r="H11" s="19">
        <f>SUM(H8:H10)</f>
        <v>4000</v>
      </c>
      <c r="I11" s="19">
        <f>SUM(I8:I10)</f>
        <v>1500</v>
      </c>
      <c r="J11" s="19">
        <f>SUM(J8:J10)</f>
        <v>1500</v>
      </c>
      <c r="K11" s="19">
        <f>SUM(K8:K10)</f>
        <v>4000</v>
      </c>
      <c r="L11" s="19">
        <f>SUM(L8:L10)</f>
        <v>0</v>
      </c>
      <c r="M11" s="19">
        <f>SUM(M8:M10)</f>
        <v>0</v>
      </c>
    </row>
    <row r="12" spans="1:13" x14ac:dyDescent="0.25">
      <c r="H12" s="20"/>
      <c r="I12" s="20"/>
      <c r="J12" s="20"/>
      <c r="K12" s="20"/>
      <c r="L12" s="20"/>
      <c r="M12" s="20"/>
    </row>
    <row r="13" spans="1:13" x14ac:dyDescent="0.25">
      <c r="A13" s="5" t="s">
        <v>5</v>
      </c>
      <c r="H13" s="20"/>
      <c r="I13" s="20"/>
      <c r="J13" s="20"/>
      <c r="K13" s="20"/>
      <c r="L13" s="20"/>
      <c r="M13" s="20"/>
    </row>
    <row r="14" spans="1:13" x14ac:dyDescent="0.25">
      <c r="A14" s="4" t="s">
        <v>6</v>
      </c>
      <c r="B14" s="27">
        <v>6000</v>
      </c>
      <c r="C14" s="27">
        <f>B14</f>
        <v>6000</v>
      </c>
      <c r="D14" s="27">
        <f t="shared" ref="D14:M14" si="4">C14</f>
        <v>6000</v>
      </c>
      <c r="E14" s="27">
        <f t="shared" si="4"/>
        <v>6000</v>
      </c>
      <c r="F14" s="27">
        <f t="shared" si="4"/>
        <v>6000</v>
      </c>
      <c r="G14" s="27">
        <f t="shared" si="4"/>
        <v>6000</v>
      </c>
      <c r="H14" s="27">
        <f t="shared" si="4"/>
        <v>6000</v>
      </c>
      <c r="I14" s="27">
        <f t="shared" si="4"/>
        <v>6000</v>
      </c>
      <c r="J14" s="27">
        <f t="shared" si="4"/>
        <v>6000</v>
      </c>
      <c r="K14" s="27">
        <f t="shared" si="4"/>
        <v>6000</v>
      </c>
      <c r="L14" s="27">
        <f t="shared" si="4"/>
        <v>6000</v>
      </c>
      <c r="M14" s="27">
        <f t="shared" si="4"/>
        <v>6000</v>
      </c>
    </row>
    <row r="15" spans="1:13" x14ac:dyDescent="0.25">
      <c r="A15" s="4" t="s">
        <v>7</v>
      </c>
      <c r="B15" s="27">
        <v>2500</v>
      </c>
      <c r="C15" s="27">
        <v>2500</v>
      </c>
      <c r="D15" s="27">
        <v>2500</v>
      </c>
      <c r="E15" s="27">
        <v>2500</v>
      </c>
      <c r="F15" s="27">
        <v>2500</v>
      </c>
      <c r="G15" s="27">
        <v>2500</v>
      </c>
      <c r="H15" s="27">
        <v>2500</v>
      </c>
      <c r="I15" s="27">
        <v>2500</v>
      </c>
      <c r="J15" s="27">
        <v>2500</v>
      </c>
      <c r="K15" s="27">
        <v>2500</v>
      </c>
      <c r="L15" s="27">
        <v>2500</v>
      </c>
      <c r="M15" s="27">
        <v>2500</v>
      </c>
    </row>
    <row r="16" spans="1:13" x14ac:dyDescent="0.25">
      <c r="A16" s="4" t="s">
        <v>8</v>
      </c>
      <c r="B16" s="27">
        <v>400</v>
      </c>
      <c r="C16" s="27">
        <v>400</v>
      </c>
      <c r="D16" s="27">
        <v>400</v>
      </c>
      <c r="E16" s="27">
        <v>400</v>
      </c>
      <c r="F16" s="27">
        <v>400</v>
      </c>
      <c r="G16" s="27">
        <v>400</v>
      </c>
      <c r="H16" s="27">
        <v>400</v>
      </c>
      <c r="I16" s="27">
        <v>400</v>
      </c>
      <c r="J16" s="27">
        <v>400</v>
      </c>
      <c r="K16" s="27">
        <v>400</v>
      </c>
      <c r="L16" s="27">
        <v>400</v>
      </c>
      <c r="M16" s="27">
        <v>400</v>
      </c>
    </row>
    <row r="17" spans="1:13" x14ac:dyDescent="0.25">
      <c r="A17" s="4" t="s">
        <v>9</v>
      </c>
      <c r="B17" s="27">
        <v>100</v>
      </c>
      <c r="C17" s="27">
        <f>B17</f>
        <v>100</v>
      </c>
      <c r="D17" s="27">
        <f t="shared" ref="D17:M17" si="5">C17</f>
        <v>100</v>
      </c>
      <c r="E17" s="27">
        <f t="shared" si="5"/>
        <v>100</v>
      </c>
      <c r="F17" s="27">
        <f t="shared" si="5"/>
        <v>100</v>
      </c>
      <c r="G17" s="27">
        <f t="shared" si="5"/>
        <v>100</v>
      </c>
      <c r="H17" s="27">
        <f t="shared" si="5"/>
        <v>100</v>
      </c>
      <c r="I17" s="27">
        <f t="shared" si="5"/>
        <v>100</v>
      </c>
      <c r="J17" s="27">
        <f t="shared" si="5"/>
        <v>100</v>
      </c>
      <c r="K17" s="27">
        <f t="shared" si="5"/>
        <v>100</v>
      </c>
      <c r="L17" s="27">
        <f t="shared" si="5"/>
        <v>100</v>
      </c>
      <c r="M17" s="27">
        <f t="shared" si="5"/>
        <v>100</v>
      </c>
    </row>
    <row r="18" spans="1:13" x14ac:dyDescent="0.25">
      <c r="A18" s="4" t="s">
        <v>10</v>
      </c>
      <c r="B18" s="27">
        <v>300</v>
      </c>
      <c r="C18" s="27">
        <f>B18</f>
        <v>300</v>
      </c>
      <c r="D18" s="27">
        <f t="shared" ref="D18:M18" si="6">C18</f>
        <v>300</v>
      </c>
      <c r="E18" s="27">
        <f t="shared" si="6"/>
        <v>300</v>
      </c>
      <c r="F18" s="27">
        <f t="shared" si="6"/>
        <v>300</v>
      </c>
      <c r="G18" s="27">
        <f t="shared" si="6"/>
        <v>300</v>
      </c>
      <c r="H18" s="27">
        <f t="shared" si="6"/>
        <v>300</v>
      </c>
      <c r="I18" s="27">
        <f t="shared" si="6"/>
        <v>300</v>
      </c>
      <c r="J18" s="27">
        <f t="shared" si="6"/>
        <v>300</v>
      </c>
      <c r="K18" s="27">
        <f t="shared" si="6"/>
        <v>300</v>
      </c>
      <c r="L18" s="27">
        <f t="shared" si="6"/>
        <v>300</v>
      </c>
      <c r="M18" s="27">
        <f t="shared" si="6"/>
        <v>300</v>
      </c>
    </row>
    <row r="19" spans="1:13" x14ac:dyDescent="0.25">
      <c r="A19" s="4" t="s">
        <v>11</v>
      </c>
      <c r="B19" s="27">
        <v>200</v>
      </c>
      <c r="C19" s="27">
        <v>50</v>
      </c>
      <c r="D19" s="27">
        <v>50</v>
      </c>
      <c r="E19" s="27">
        <v>1000</v>
      </c>
      <c r="F19" s="27">
        <v>50</v>
      </c>
      <c r="G19" s="27">
        <v>50</v>
      </c>
      <c r="H19" s="27">
        <v>800</v>
      </c>
      <c r="I19" s="27">
        <v>50</v>
      </c>
      <c r="J19" s="27">
        <v>50</v>
      </c>
      <c r="K19" s="27">
        <v>50</v>
      </c>
      <c r="L19" s="27">
        <v>50</v>
      </c>
      <c r="M19" s="27">
        <v>50</v>
      </c>
    </row>
    <row r="20" spans="1:13" x14ac:dyDescent="0.25">
      <c r="A20" s="4" t="s">
        <v>26</v>
      </c>
      <c r="B20" s="31">
        <f t="shared" ref="B20:M20" si="7">SUM(B14:B19)</f>
        <v>9500</v>
      </c>
      <c r="C20" s="31">
        <f t="shared" si="7"/>
        <v>9350</v>
      </c>
      <c r="D20" s="31">
        <f t="shared" si="7"/>
        <v>9350</v>
      </c>
      <c r="E20" s="31">
        <f t="shared" si="7"/>
        <v>10300</v>
      </c>
      <c r="F20" s="31">
        <f t="shared" si="7"/>
        <v>9350</v>
      </c>
      <c r="G20" s="31">
        <f t="shared" si="7"/>
        <v>9350</v>
      </c>
      <c r="H20" s="31">
        <f t="shared" si="7"/>
        <v>10100</v>
      </c>
      <c r="I20" s="31">
        <f t="shared" si="7"/>
        <v>9350</v>
      </c>
      <c r="J20" s="31">
        <f t="shared" si="7"/>
        <v>9350</v>
      </c>
      <c r="K20" s="31">
        <f t="shared" si="7"/>
        <v>9350</v>
      </c>
      <c r="L20" s="31">
        <f t="shared" si="7"/>
        <v>9350</v>
      </c>
      <c r="M20" s="31">
        <f t="shared" si="7"/>
        <v>9350</v>
      </c>
    </row>
    <row r="21" spans="1:13" x14ac:dyDescent="0.25">
      <c r="A21" s="4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x14ac:dyDescent="0.25">
      <c r="A22" s="4" t="s">
        <v>12</v>
      </c>
      <c r="B22" s="3">
        <f t="shared" ref="B22:M22" si="8">SUM(B11-B20)</f>
        <v>4500</v>
      </c>
      <c r="C22" s="3">
        <f t="shared" si="8"/>
        <v>-6850</v>
      </c>
      <c r="D22" s="3">
        <f t="shared" si="8"/>
        <v>-7350</v>
      </c>
      <c r="E22" s="3">
        <f t="shared" si="8"/>
        <v>3200</v>
      </c>
      <c r="F22" s="3">
        <f t="shared" si="8"/>
        <v>-7850</v>
      </c>
      <c r="G22" s="3">
        <f t="shared" si="8"/>
        <v>-7350</v>
      </c>
      <c r="H22" s="3">
        <f t="shared" si="8"/>
        <v>-6100</v>
      </c>
      <c r="I22" s="3">
        <f t="shared" si="8"/>
        <v>-7850</v>
      </c>
      <c r="J22" s="3">
        <f t="shared" si="8"/>
        <v>-7850</v>
      </c>
      <c r="K22" s="3">
        <f t="shared" si="8"/>
        <v>-5350</v>
      </c>
      <c r="L22" s="3">
        <f t="shared" si="8"/>
        <v>-9350</v>
      </c>
      <c r="M22" s="3">
        <f t="shared" si="8"/>
        <v>-9350</v>
      </c>
    </row>
    <row r="24" spans="1:13" x14ac:dyDescent="0.25">
      <c r="A24" t="s">
        <v>15</v>
      </c>
      <c r="B24" s="8">
        <f>B5+B22</f>
        <v>19500</v>
      </c>
      <c r="C24" s="8">
        <f>C5+C22</f>
        <v>12650</v>
      </c>
      <c r="D24" s="8">
        <f>D5+D22</f>
        <v>5300</v>
      </c>
      <c r="E24" s="8">
        <f>E5+E22</f>
        <v>8500</v>
      </c>
      <c r="F24" s="8">
        <f>F5+F22</f>
        <v>650</v>
      </c>
      <c r="G24" s="8">
        <f>G5+G22</f>
        <v>-6700</v>
      </c>
      <c r="H24" s="8">
        <f>H5+H22</f>
        <v>-12800</v>
      </c>
      <c r="I24" s="8">
        <f>I5+I22</f>
        <v>-20650</v>
      </c>
      <c r="J24" s="8">
        <f>J5+J22</f>
        <v>-28500</v>
      </c>
      <c r="K24" s="8">
        <f>K5+K22</f>
        <v>-33850</v>
      </c>
      <c r="L24" s="8">
        <f>L5+L22</f>
        <v>-43200</v>
      </c>
      <c r="M24" s="8">
        <f>M5+M22</f>
        <v>-52550</v>
      </c>
    </row>
  </sheetData>
  <mergeCells count="2">
    <mergeCell ref="A2:G2"/>
    <mergeCell ref="A1:G1"/>
  </mergeCells>
  <conditionalFormatting sqref="B24">
    <cfRule type="cellIs" dxfId="11" priority="12" operator="lessThan">
      <formula>0</formula>
    </cfRule>
  </conditionalFormatting>
  <conditionalFormatting sqref="C24">
    <cfRule type="cellIs" dxfId="10" priority="11" operator="lessThan">
      <formula>0</formula>
    </cfRule>
  </conditionalFormatting>
  <conditionalFormatting sqref="D24">
    <cfRule type="cellIs" dxfId="9" priority="10" operator="lessThan">
      <formula>0</formula>
    </cfRule>
  </conditionalFormatting>
  <conditionalFormatting sqref="E24">
    <cfRule type="cellIs" dxfId="8" priority="9" operator="lessThan">
      <formula>0</formula>
    </cfRule>
  </conditionalFormatting>
  <conditionalFormatting sqref="F24">
    <cfRule type="cellIs" dxfId="7" priority="8" operator="lessThan">
      <formula>0</formula>
    </cfRule>
  </conditionalFormatting>
  <conditionalFormatting sqref="G24">
    <cfRule type="cellIs" dxfId="6" priority="7" operator="lessThan">
      <formula>0</formula>
    </cfRule>
  </conditionalFormatting>
  <conditionalFormatting sqref="H24">
    <cfRule type="cellIs" dxfId="5" priority="6" operator="lessThan">
      <formula>0</formula>
    </cfRule>
  </conditionalFormatting>
  <conditionalFormatting sqref="I24">
    <cfRule type="cellIs" dxfId="4" priority="5" operator="lessThan">
      <formula>0</formula>
    </cfRule>
  </conditionalFormatting>
  <conditionalFormatting sqref="J24">
    <cfRule type="cellIs" dxfId="3" priority="4" operator="lessThan">
      <formula>0</formula>
    </cfRule>
  </conditionalFormatting>
  <conditionalFormatting sqref="K24">
    <cfRule type="cellIs" dxfId="2" priority="3" operator="lessThan">
      <formula>0</formula>
    </cfRule>
  </conditionalFormatting>
  <conditionalFormatting sqref="L24">
    <cfRule type="cellIs" dxfId="1" priority="2" operator="lessThan">
      <formula>0</formula>
    </cfRule>
  </conditionalFormatting>
  <conditionalFormatting sqref="M24">
    <cfRule type="cellIs" dxfId="0" priority="1" operator="lessThan">
      <formula>0</formula>
    </cfRule>
  </conditionalFormatting>
  <pageMargins left="0.7" right="0.7" top="0.75" bottom="0.75" header="0.3" footer="0.3"/>
  <pageSetup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4"/>
  <sheetViews>
    <sheetView zoomScale="130" zoomScaleNormal="130" workbookViewId="0">
      <selection activeCell="I8" sqref="I8"/>
    </sheetView>
  </sheetViews>
  <sheetFormatPr defaultRowHeight="15" x14ac:dyDescent="0.25"/>
  <cols>
    <col min="2" max="2" width="27.7109375" customWidth="1"/>
    <col min="3" max="3" width="11.85546875" customWidth="1"/>
    <col min="4" max="4" width="14.28515625" customWidth="1"/>
    <col min="5" max="5" width="12.85546875" customWidth="1"/>
    <col min="6" max="6" width="11" customWidth="1"/>
    <col min="7" max="7" width="10.42578125" customWidth="1"/>
    <col min="8" max="8" width="10.28515625" customWidth="1"/>
  </cols>
  <sheetData>
    <row r="1" spans="2:16" x14ac:dyDescent="0.25">
      <c r="B1" t="s">
        <v>29</v>
      </c>
    </row>
    <row r="3" spans="2:16" x14ac:dyDescent="0.25">
      <c r="B3" s="12" t="s">
        <v>14</v>
      </c>
      <c r="C3" s="12" t="s">
        <v>21</v>
      </c>
      <c r="D3" s="12" t="s">
        <v>22</v>
      </c>
      <c r="E3" s="12" t="s">
        <v>20</v>
      </c>
      <c r="F3" s="10" t="s">
        <v>17</v>
      </c>
      <c r="G3" s="10" t="s">
        <v>16</v>
      </c>
      <c r="H3" s="10" t="s">
        <v>18</v>
      </c>
      <c r="I3" s="11">
        <v>43009</v>
      </c>
      <c r="J3" s="11">
        <v>43040</v>
      </c>
      <c r="K3" s="11">
        <v>43070</v>
      </c>
      <c r="L3" s="10" t="s">
        <v>25</v>
      </c>
      <c r="M3" s="11">
        <v>43149</v>
      </c>
      <c r="N3" s="11">
        <v>43177</v>
      </c>
      <c r="O3" s="11">
        <v>43208</v>
      </c>
    </row>
    <row r="4" spans="2:16" x14ac:dyDescent="0.25">
      <c r="B4" s="4" t="s">
        <v>30</v>
      </c>
      <c r="C4" s="14"/>
      <c r="D4" s="14" t="s">
        <v>23</v>
      </c>
      <c r="E4" s="18">
        <f>SUM(F4:K4)</f>
        <v>5000</v>
      </c>
      <c r="F4" s="18">
        <v>2500</v>
      </c>
      <c r="G4" s="18"/>
      <c r="H4" s="18"/>
      <c r="I4" s="18">
        <v>2500</v>
      </c>
      <c r="J4" s="13"/>
      <c r="K4" s="13"/>
      <c r="L4" s="13">
        <v>2500</v>
      </c>
      <c r="M4" s="13"/>
      <c r="N4" s="13"/>
      <c r="O4" s="13">
        <v>2500</v>
      </c>
    </row>
    <row r="5" spans="2:16" x14ac:dyDescent="0.25">
      <c r="B5" s="4" t="s">
        <v>31</v>
      </c>
      <c r="C5" s="14"/>
      <c r="D5" s="14" t="s">
        <v>23</v>
      </c>
      <c r="E5" s="18">
        <f>SUM(F5:K5)</f>
        <v>9000</v>
      </c>
      <c r="F5" s="18">
        <v>1500</v>
      </c>
      <c r="G5" s="18">
        <v>1500</v>
      </c>
      <c r="H5" s="18">
        <v>1500</v>
      </c>
      <c r="I5" s="18">
        <f>H5</f>
        <v>1500</v>
      </c>
      <c r="J5" s="18">
        <f t="shared" ref="J5:O5" si="0">I5</f>
        <v>1500</v>
      </c>
      <c r="K5" s="18">
        <f t="shared" si="0"/>
        <v>1500</v>
      </c>
      <c r="L5" s="18">
        <f t="shared" si="0"/>
        <v>1500</v>
      </c>
      <c r="M5" s="18">
        <f t="shared" si="0"/>
        <v>1500</v>
      </c>
      <c r="N5" s="18">
        <f t="shared" si="0"/>
        <v>1500</v>
      </c>
      <c r="O5" s="18">
        <f t="shared" si="0"/>
        <v>1500</v>
      </c>
    </row>
    <row r="6" spans="2:16" x14ac:dyDescent="0.25">
      <c r="B6" s="4" t="s">
        <v>32</v>
      </c>
      <c r="C6" s="14"/>
      <c r="D6" s="14" t="s">
        <v>24</v>
      </c>
      <c r="E6" s="13"/>
      <c r="F6" s="13">
        <v>10000</v>
      </c>
      <c r="G6" s="13"/>
      <c r="H6" s="13"/>
      <c r="I6" s="13"/>
      <c r="J6" s="13"/>
      <c r="K6" s="13"/>
      <c r="L6" s="13"/>
      <c r="M6" s="13"/>
      <c r="N6" s="13"/>
      <c r="O6" s="13"/>
    </row>
    <row r="7" spans="2:16" x14ac:dyDescent="0.25">
      <c r="B7" s="4" t="s">
        <v>33</v>
      </c>
      <c r="C7" s="14"/>
      <c r="D7" s="14" t="s">
        <v>24</v>
      </c>
      <c r="E7" s="13"/>
      <c r="F7" s="13"/>
      <c r="G7" s="13"/>
      <c r="H7" s="13"/>
      <c r="I7" s="13">
        <v>7500</v>
      </c>
      <c r="J7" s="13"/>
      <c r="K7" s="13"/>
      <c r="L7" s="13"/>
      <c r="M7" s="13"/>
      <c r="N7" s="13"/>
      <c r="O7" s="13"/>
      <c r="P7" t="s">
        <v>13</v>
      </c>
    </row>
    <row r="8" spans="2:16" x14ac:dyDescent="0.25">
      <c r="B8" s="4"/>
      <c r="C8" s="14"/>
      <c r="D8" s="1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2:16" x14ac:dyDescent="0.25">
      <c r="B9" s="9" t="s">
        <v>19</v>
      </c>
      <c r="C9" s="17"/>
      <c r="D9" s="17"/>
      <c r="E9" s="15">
        <f t="shared" ref="E9:O9" si="1">SUM(E4:E8)</f>
        <v>14000</v>
      </c>
      <c r="F9" s="15">
        <f t="shared" si="1"/>
        <v>14000</v>
      </c>
      <c r="G9" s="15">
        <f t="shared" si="1"/>
        <v>1500</v>
      </c>
      <c r="H9" s="15">
        <f t="shared" si="1"/>
        <v>1500</v>
      </c>
      <c r="I9" s="15">
        <f t="shared" si="1"/>
        <v>11500</v>
      </c>
      <c r="J9" s="15">
        <f t="shared" si="1"/>
        <v>1500</v>
      </c>
      <c r="K9" s="15">
        <f t="shared" si="1"/>
        <v>1500</v>
      </c>
      <c r="L9" s="15">
        <f t="shared" si="1"/>
        <v>4000</v>
      </c>
      <c r="M9" s="15">
        <f t="shared" si="1"/>
        <v>1500</v>
      </c>
      <c r="N9" s="15">
        <f t="shared" si="1"/>
        <v>1500</v>
      </c>
      <c r="O9" s="15">
        <f t="shared" si="1"/>
        <v>4000</v>
      </c>
    </row>
    <row r="16" spans="2:16" x14ac:dyDescent="0.25">
      <c r="B16" s="6"/>
      <c r="C16" s="6"/>
      <c r="D16" s="6"/>
      <c r="E16" s="6"/>
    </row>
    <row r="17" spans="2:5" x14ac:dyDescent="0.25">
      <c r="B17" s="6"/>
      <c r="C17" s="6"/>
      <c r="D17" s="6"/>
      <c r="E17" s="7"/>
    </row>
    <row r="18" spans="2:5" x14ac:dyDescent="0.25">
      <c r="B18" s="6"/>
      <c r="C18" s="6"/>
      <c r="D18" s="6"/>
      <c r="E18" s="7"/>
    </row>
    <row r="19" spans="2:5" x14ac:dyDescent="0.25">
      <c r="B19" s="6"/>
      <c r="C19" s="6"/>
      <c r="D19" s="6"/>
      <c r="E19" s="7"/>
    </row>
    <row r="20" spans="2:5" x14ac:dyDescent="0.25">
      <c r="B20" s="6"/>
      <c r="C20" s="6"/>
      <c r="D20" s="6"/>
      <c r="E20" s="7"/>
    </row>
    <row r="21" spans="2:5" x14ac:dyDescent="0.25">
      <c r="B21" s="6"/>
      <c r="C21" s="6"/>
      <c r="D21" s="6"/>
      <c r="E21" s="7"/>
    </row>
    <row r="22" spans="2:5" x14ac:dyDescent="0.25">
      <c r="B22" s="6"/>
      <c r="C22" s="6"/>
      <c r="D22" s="6"/>
      <c r="E22" s="7"/>
    </row>
    <row r="23" spans="2:5" x14ac:dyDescent="0.25">
      <c r="B23" s="6"/>
      <c r="C23" s="6"/>
      <c r="D23" s="6"/>
      <c r="E23" s="7"/>
    </row>
    <row r="24" spans="2:5" x14ac:dyDescent="0.25">
      <c r="B24" s="6"/>
      <c r="C24" s="6"/>
      <c r="D24" s="6"/>
      <c r="E24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Cashflow Spreadsheet</vt:lpstr>
      <vt:lpstr>Grant Information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Rodney</dc:creator>
  <cp:lastModifiedBy>Roy Pringle</cp:lastModifiedBy>
  <cp:lastPrinted>2017-02-28T19:41:46Z</cp:lastPrinted>
  <dcterms:created xsi:type="dcterms:W3CDTF">2016-06-21T18:50:14Z</dcterms:created>
  <dcterms:modified xsi:type="dcterms:W3CDTF">2017-05-08T21:45:14Z</dcterms:modified>
</cp:coreProperties>
</file>